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0515" windowHeight="75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4" i="1" l="1"/>
  <c r="G22" i="1"/>
  <c r="G21" i="1"/>
  <c r="H21" i="1"/>
  <c r="H27" i="1" s="1"/>
  <c r="F27" i="1"/>
  <c r="E24" i="1"/>
  <c r="E23" i="1"/>
  <c r="E22" i="1"/>
  <c r="E21" i="1"/>
  <c r="E27" i="1" s="1"/>
  <c r="C16" i="1"/>
  <c r="E16" i="1"/>
  <c r="D24" i="1"/>
  <c r="D27" i="1" s="1"/>
  <c r="D23" i="1"/>
  <c r="G15" i="1"/>
  <c r="G11" i="1"/>
  <c r="G10" i="1"/>
  <c r="G27" i="1" l="1"/>
  <c r="G13" i="1"/>
  <c r="G14" i="1"/>
  <c r="G12" i="1"/>
  <c r="G16" i="1" s="1"/>
  <c r="C27" i="1" l="1"/>
</calcChain>
</file>

<file path=xl/sharedStrings.xml><?xml version="1.0" encoding="utf-8"?>
<sst xmlns="http://schemas.openxmlformats.org/spreadsheetml/2006/main" count="25" uniqueCount="23">
  <si>
    <t>PAD</t>
  </si>
  <si>
    <t>ADD</t>
  </si>
  <si>
    <t>DDS</t>
  </si>
  <si>
    <t>BHR</t>
  </si>
  <si>
    <t>BHP</t>
  </si>
  <si>
    <t>SILPA</t>
  </si>
  <si>
    <t>JUMLAH</t>
  </si>
  <si>
    <t>KEGIATAN</t>
  </si>
  <si>
    <t>Bidang Pemberdayaan Masyarakat</t>
  </si>
  <si>
    <t>Penyertaan Modal</t>
  </si>
  <si>
    <t>JUMLAH BELANJA</t>
  </si>
  <si>
    <t>ANGGARAN KEGIATAN PER-SUMBER DANA</t>
  </si>
  <si>
    <t>Pendapatan Asli Desa</t>
  </si>
  <si>
    <t>Alokasi Dana Desa</t>
  </si>
  <si>
    <t>Dana Desa</t>
  </si>
  <si>
    <t>PENDAPATAN DESA TAHUN 2018</t>
  </si>
  <si>
    <t>Pendapatan Lain - lain</t>
  </si>
  <si>
    <t>DLL</t>
  </si>
  <si>
    <t>Bidang Penyelenggaraan Pemerintahan Desa</t>
  </si>
  <si>
    <t>Bidang Pelaksanaan Pembangunan Desa</t>
  </si>
  <si>
    <t>Bidang Pembinaan Kemasyarakatan</t>
  </si>
  <si>
    <t>Bidang Penanggulangan Bencana, Darurat dan Mendesak Desa</t>
  </si>
  <si>
    <t>PBH (BHP+BHR)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</si>
</sst>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"/>
      <color theme="1"/>
      <name val="Times New Roman"/>
      <family val="1"/>
    </font>
    <font>
      <b/>
      <sz val="12"/>
      <color theme="1"/>
      <name val="Times New Roman"/>
      <family val="1"/>
    </font>
    <font>
      <sz val="7"/>
      <color rgb="FF000000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.5"/>
      <name val="Calibri"/>
      <family val="2"/>
      <scheme val="minor"/>
    </font>
    <font>
      <sz val="11.5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CC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6" fillId="0" borderId="0" xfId="0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0" fontId="8" fillId="0" borderId="1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43" fontId="12" fillId="0" borderId="0" xfId="0" applyNumberFormat="1" applyFont="1" applyBorder="1"/>
    <xf numFmtId="0" fontId="13" fillId="0" borderId="0" xfId="0" applyFont="1"/>
    <xf numFmtId="0" fontId="15" fillId="2" borderId="3" xfId="0" applyFont="1" applyFill="1" applyBorder="1" applyAlignment="1">
      <alignment horizontal="center"/>
    </xf>
    <xf numFmtId="0" fontId="15" fillId="2" borderId="4" xfId="0" applyFont="1" applyFill="1" applyBorder="1"/>
    <xf numFmtId="43" fontId="15" fillId="2" borderId="4" xfId="0" applyNumberFormat="1" applyFont="1" applyFill="1" applyBorder="1"/>
    <xf numFmtId="43" fontId="15" fillId="2" borderId="4" xfId="1" applyFont="1" applyFill="1" applyBorder="1"/>
    <xf numFmtId="43" fontId="15" fillId="2" borderId="5" xfId="1" applyFont="1" applyFill="1" applyBorder="1"/>
    <xf numFmtId="0" fontId="15" fillId="4" borderId="3" xfId="0" applyFont="1" applyFill="1" applyBorder="1" applyAlignment="1">
      <alignment horizontal="center"/>
    </xf>
    <xf numFmtId="0" fontId="15" fillId="4" borderId="4" xfId="0" applyFont="1" applyFill="1" applyBorder="1"/>
    <xf numFmtId="43" fontId="15" fillId="4" borderId="4" xfId="0" applyNumberFormat="1" applyFont="1" applyFill="1" applyBorder="1"/>
    <xf numFmtId="43" fontId="15" fillId="4" borderId="4" xfId="1" applyFont="1" applyFill="1" applyBorder="1"/>
    <xf numFmtId="43" fontId="15" fillId="4" borderId="5" xfId="1" applyFont="1" applyFill="1" applyBorder="1"/>
    <xf numFmtId="0" fontId="15" fillId="3" borderId="3" xfId="0" applyFont="1" applyFill="1" applyBorder="1" applyAlignment="1">
      <alignment horizontal="center"/>
    </xf>
    <xf numFmtId="0" fontId="15" fillId="3" borderId="4" xfId="0" applyFont="1" applyFill="1" applyBorder="1"/>
    <xf numFmtId="43" fontId="15" fillId="3" borderId="4" xfId="0" applyNumberFormat="1" applyFont="1" applyFill="1" applyBorder="1"/>
    <xf numFmtId="43" fontId="15" fillId="3" borderId="4" xfId="1" applyFont="1" applyFill="1" applyBorder="1"/>
    <xf numFmtId="43" fontId="15" fillId="3" borderId="5" xfId="1" applyFont="1" applyFill="1" applyBorder="1"/>
    <xf numFmtId="43" fontId="16" fillId="0" borderId="7" xfId="0" applyNumberFormat="1" applyFont="1" applyBorder="1"/>
    <xf numFmtId="43" fontId="16" fillId="0" borderId="8" xfId="0" applyNumberFormat="1" applyFont="1" applyBorder="1"/>
    <xf numFmtId="0" fontId="13" fillId="6" borderId="26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6" borderId="6" xfId="0" applyFont="1" applyFill="1" applyBorder="1" applyAlignment="1">
      <alignment horizontal="center"/>
    </xf>
    <xf numFmtId="0" fontId="17" fillId="6" borderId="27" xfId="0" applyFont="1" applyFill="1" applyBorder="1"/>
    <xf numFmtId="0" fontId="17" fillId="6" borderId="4" xfId="0" applyFont="1" applyFill="1" applyBorder="1"/>
    <xf numFmtId="0" fontId="17" fillId="6" borderId="7" xfId="0" applyFont="1" applyFill="1" applyBorder="1"/>
    <xf numFmtId="0" fontId="11" fillId="6" borderId="21" xfId="0" applyFont="1" applyFill="1" applyBorder="1" applyAlignment="1">
      <alignment horizontal="center" vertical="center"/>
    </xf>
    <xf numFmtId="0" fontId="11" fillId="6" borderId="23" xfId="0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horizontal="center" vertical="center"/>
    </xf>
    <xf numFmtId="43" fontId="17" fillId="6" borderId="35" xfId="0" applyNumberFormat="1" applyFont="1" applyFill="1" applyBorder="1" applyAlignment="1">
      <alignment horizontal="center"/>
    </xf>
    <xf numFmtId="43" fontId="17" fillId="6" borderId="36" xfId="0" applyNumberFormat="1" applyFont="1" applyFill="1" applyBorder="1" applyAlignment="1">
      <alignment horizontal="center"/>
    </xf>
    <xf numFmtId="43" fontId="17" fillId="6" borderId="37" xfId="0" applyNumberFormat="1" applyFont="1" applyFill="1" applyBorder="1" applyAlignment="1">
      <alignment horizontal="center"/>
    </xf>
    <xf numFmtId="43" fontId="13" fillId="6" borderId="34" xfId="1" applyFont="1" applyFill="1" applyBorder="1" applyAlignment="1">
      <alignment horizontal="center"/>
    </xf>
    <xf numFmtId="43" fontId="13" fillId="6" borderId="20" xfId="1" applyFont="1" applyFill="1" applyBorder="1" applyAlignment="1">
      <alignment horizontal="center"/>
    </xf>
    <xf numFmtId="43" fontId="13" fillId="6" borderId="28" xfId="1" applyFont="1" applyFill="1" applyBorder="1" applyAlignment="1">
      <alignment horizontal="center"/>
    </xf>
    <xf numFmtId="43" fontId="13" fillId="6" borderId="29" xfId="1" applyFont="1" applyFill="1" applyBorder="1" applyAlignment="1">
      <alignment horizontal="center"/>
    </xf>
    <xf numFmtId="43" fontId="13" fillId="6" borderId="31" xfId="1" applyFont="1" applyFill="1" applyBorder="1" applyAlignment="1">
      <alignment horizontal="center"/>
    </xf>
    <xf numFmtId="43" fontId="13" fillId="6" borderId="32" xfId="1" applyFont="1" applyFill="1" applyBorder="1" applyAlignment="1">
      <alignment horizontal="center"/>
    </xf>
    <xf numFmtId="0" fontId="6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1" fillId="6" borderId="24" xfId="0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horizontal="center" vertical="center"/>
    </xf>
    <xf numFmtId="43" fontId="13" fillId="6" borderId="30" xfId="1" applyFont="1" applyFill="1" applyBorder="1" applyAlignment="1">
      <alignment horizontal="center"/>
    </xf>
    <xf numFmtId="43" fontId="13" fillId="6" borderId="33" xfId="1" applyFont="1" applyFill="1" applyBorder="1" applyAlignment="1">
      <alignment horizontal="center"/>
    </xf>
    <xf numFmtId="43" fontId="13" fillId="6" borderId="39" xfId="1" applyFont="1" applyFill="1" applyBorder="1" applyAlignment="1">
      <alignment horizontal="center"/>
    </xf>
    <xf numFmtId="43" fontId="13" fillId="6" borderId="38" xfId="1" applyFont="1" applyFill="1" applyBorder="1" applyAlignment="1">
      <alignment horizontal="center"/>
    </xf>
    <xf numFmtId="43" fontId="13" fillId="6" borderId="40" xfId="1" applyFont="1" applyFill="1" applyBorder="1" applyAlignment="1">
      <alignment horizontal="center"/>
    </xf>
    <xf numFmtId="0" fontId="16" fillId="6" borderId="43" xfId="0" applyFont="1" applyFill="1" applyBorder="1" applyAlignment="1">
      <alignment horizontal="center"/>
    </xf>
    <xf numFmtId="0" fontId="16" fillId="6" borderId="42" xfId="0" applyFont="1" applyFill="1" applyBorder="1" applyAlignment="1">
      <alignment horizontal="center"/>
    </xf>
    <xf numFmtId="43" fontId="17" fillId="6" borderId="41" xfId="0" applyNumberFormat="1" applyFont="1" applyFill="1" applyBorder="1" applyAlignment="1">
      <alignment horizontal="center"/>
    </xf>
    <xf numFmtId="43" fontId="17" fillId="6" borderId="42" xfId="0" applyNumberFormat="1" applyFont="1" applyFill="1" applyBorder="1" applyAlignment="1">
      <alignment horizontal="center"/>
    </xf>
    <xf numFmtId="0" fontId="14" fillId="7" borderId="9" xfId="0" applyFont="1" applyFill="1" applyBorder="1" applyAlignment="1">
      <alignment horizontal="center"/>
    </xf>
    <xf numFmtId="0" fontId="14" fillId="7" borderId="10" xfId="0" applyFont="1" applyFill="1" applyBorder="1" applyAlignment="1">
      <alignment wrapText="1"/>
    </xf>
    <xf numFmtId="43" fontId="14" fillId="7" borderId="10" xfId="0" applyNumberFormat="1" applyFont="1" applyFill="1" applyBorder="1"/>
    <xf numFmtId="43" fontId="14" fillId="7" borderId="10" xfId="1" applyFont="1" applyFill="1" applyBorder="1"/>
    <xf numFmtId="43" fontId="14" fillId="7" borderId="11" xfId="1" applyFont="1" applyFill="1" applyBorder="1"/>
    <xf numFmtId="0" fontId="15" fillId="8" borderId="3" xfId="0" applyFont="1" applyFill="1" applyBorder="1" applyAlignment="1">
      <alignment horizontal="center"/>
    </xf>
    <xf numFmtId="0" fontId="15" fillId="8" borderId="4" xfId="0" applyFont="1" applyFill="1" applyBorder="1"/>
    <xf numFmtId="43" fontId="15" fillId="8" borderId="4" xfId="0" applyNumberFormat="1" applyFont="1" applyFill="1" applyBorder="1"/>
    <xf numFmtId="43" fontId="15" fillId="8" borderId="4" xfId="1" applyFont="1" applyFill="1" applyBorder="1"/>
    <xf numFmtId="43" fontId="15" fillId="8" borderId="5" xfId="1" applyFont="1" applyFill="1" applyBorder="1"/>
    <xf numFmtId="0" fontId="15" fillId="5" borderId="3" xfId="0" applyFont="1" applyFill="1" applyBorder="1" applyAlignment="1">
      <alignment horizontal="center"/>
    </xf>
    <xf numFmtId="0" fontId="15" fillId="5" borderId="4" xfId="0" applyFont="1" applyFill="1" applyBorder="1" applyAlignment="1">
      <alignment wrapText="1"/>
    </xf>
    <xf numFmtId="43" fontId="15" fillId="5" borderId="4" xfId="0" applyNumberFormat="1" applyFont="1" applyFill="1" applyBorder="1"/>
    <xf numFmtId="43" fontId="15" fillId="5" borderId="4" xfId="1" applyFont="1" applyFill="1" applyBorder="1"/>
    <xf numFmtId="43" fontId="15" fillId="5" borderId="5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3399"/>
      <color rgb="FF00FF00"/>
      <color rgb="FF0000CC"/>
      <color rgb="FF00FFFF"/>
      <color rgb="FFFFFF00"/>
      <color rgb="FF6666FF"/>
      <color rgb="FFFF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endParaRPr lang="en-US"/>
          </a:p>
          <a:p>
            <a:pPr>
              <a:defRPr/>
            </a:pPr>
            <a:endParaRPr lang="en-US"/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9.3011034071360563E-2"/>
          <c:y val="0.15475625289485875"/>
          <c:w val="0.84143788279213649"/>
          <c:h val="0.70752180793577268"/>
        </c:manualLayout>
      </c:layout>
      <c:pie3DChart>
        <c:varyColors val="1"/>
        <c:ser>
          <c:idx val="0"/>
          <c:order val="0"/>
          <c:explosion val="13"/>
          <c:dPt>
            <c:idx val="0"/>
            <c:bubble3D val="0"/>
            <c:explosion val="12"/>
            <c:spPr>
              <a:solidFill>
                <a:srgbClr val="FF0000"/>
              </a:solidFill>
            </c:spPr>
          </c:dPt>
          <c:dPt>
            <c:idx val="1"/>
            <c:bubble3D val="0"/>
            <c:spPr>
              <a:solidFill>
                <a:srgbClr val="00FF00"/>
              </a:solidFill>
              <a:ln>
                <a:solidFill>
                  <a:schemeClr val="tx1"/>
                </a:solidFill>
              </a:ln>
            </c:spPr>
          </c:dPt>
          <c:dPt>
            <c:idx val="2"/>
            <c:bubble3D val="0"/>
            <c:spPr>
              <a:solidFill>
                <a:srgbClr val="0000CC"/>
              </a:solidFill>
            </c:spPr>
          </c:dPt>
          <c:dPt>
            <c:idx val="3"/>
            <c:bubble3D val="0"/>
            <c:spPr>
              <a:solidFill>
                <a:srgbClr val="FFFF00"/>
              </a:solidFill>
            </c:spPr>
          </c:dPt>
          <c:dPt>
            <c:idx val="4"/>
            <c:bubble3D val="0"/>
            <c:spPr>
              <a:solidFill>
                <a:srgbClr val="00FFFF"/>
              </a:solidFill>
            </c:spPr>
          </c:dPt>
          <c:dPt>
            <c:idx val="5"/>
            <c:bubble3D val="0"/>
            <c:explosion val="11"/>
            <c:spPr>
              <a:solidFill>
                <a:srgbClr val="FF3399"/>
              </a:solidFill>
            </c:spPr>
          </c:dPt>
          <c:dLbls>
            <c:dLbl>
              <c:idx val="0"/>
              <c:layout>
                <c:manualLayout>
                  <c:x val="-0.16330459066048417"/>
                  <c:y val="8.342946835152859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0.21737478127734033"/>
                  <c:y val="-0.2392592592592592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1.1867197076718865E-2"/>
                  <c:y val="-2.411685149148774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4.3284874200851475E-2"/>
                  <c:y val="-5.739994890019278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22744751842728519"/>
                  <c:y val="-4.133169194558644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Sheet1!$B$21:$B$26</c:f>
              <c:strCache>
                <c:ptCount val="6"/>
                <c:pt idx="0">
                  <c:v>Bidang Penyelenggaraan Pemerintahan Desa</c:v>
                </c:pt>
                <c:pt idx="1">
                  <c:v>Bidang Pelaksanaan Pembangunan Desa</c:v>
                </c:pt>
                <c:pt idx="2">
                  <c:v>Bidang Pembinaan Kemasyarakatan</c:v>
                </c:pt>
                <c:pt idx="3">
                  <c:v>Bidang Pemberdayaan Masyarakat</c:v>
                </c:pt>
                <c:pt idx="4">
                  <c:v>Bidang Penanggulangan Bencana, Darurat dan Mendesak Desa</c:v>
                </c:pt>
                <c:pt idx="5">
                  <c:v>Penyertaan Modal</c:v>
                </c:pt>
              </c:strCache>
            </c:strRef>
          </c:cat>
          <c:val>
            <c:numRef>
              <c:f>Sheet1!$C$21:$C$26</c:f>
              <c:numCache>
                <c:formatCode>_(* #,##0.00_);_(* \(#,##0.00\);_(* "-"??_);_(@_)</c:formatCode>
                <c:ptCount val="6"/>
                <c:pt idx="0">
                  <c:v>686769429.28999996</c:v>
                </c:pt>
                <c:pt idx="1">
                  <c:v>1032992235.45</c:v>
                </c:pt>
                <c:pt idx="2">
                  <c:v>189043400</c:v>
                </c:pt>
                <c:pt idx="3">
                  <c:v>85298950.349999994</c:v>
                </c:pt>
                <c:pt idx="4">
                  <c:v>8772000</c:v>
                </c:pt>
                <c:pt idx="5">
                  <c:v>100000000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1.25" l="0.45" r="0.45" t="0.75" header="0.3" footer="0.3"/>
    <c:pageSetup paperSize="5" orientation="landscape" horizontalDpi="0" verticalDpi="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209549</xdr:colOff>
      <xdr:row>28</xdr:row>
      <xdr:rowOff>76200</xdr:rowOff>
    </xdr:from>
    <xdr:to>
      <xdr:col>7</xdr:col>
      <xdr:colOff>790575</xdr:colOff>
      <xdr:row>55</xdr:row>
      <xdr:rowOff>114300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200025</xdr:colOff>
      <xdr:row>0</xdr:row>
      <xdr:rowOff>120015</xdr:rowOff>
    </xdr:from>
    <xdr:to>
      <xdr:col>1</xdr:col>
      <xdr:colOff>1314450</xdr:colOff>
      <xdr:row>5</xdr:row>
      <xdr:rowOff>225552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120015"/>
          <a:ext cx="1409700" cy="1353312"/>
        </a:xfrm>
        <a:prstGeom prst="rect">
          <a:avLst/>
        </a:prstGeom>
      </xdr:spPr>
    </xdr:pic>
    <xdr:clientData/>
  </xdr:twoCellAnchor>
  <xdr:oneCellAnchor>
    <xdr:from>
      <xdr:col>4</xdr:col>
      <xdr:colOff>66675</xdr:colOff>
      <xdr:row>2</xdr:row>
      <xdr:rowOff>219075</xdr:rowOff>
    </xdr:from>
    <xdr:ext cx="184731" cy="264560"/>
    <xdr:sp macro="" textlink="">
      <xdr:nvSpPr>
        <xdr:cNvPr id="2" name="TextBox 1"/>
        <xdr:cNvSpPr txBox="1"/>
      </xdr:nvSpPr>
      <xdr:spPr>
        <a:xfrm>
          <a:off x="4476750" y="65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1</xdr:col>
      <xdr:colOff>1457325</xdr:colOff>
      <xdr:row>0</xdr:row>
      <xdr:rowOff>95250</xdr:rowOff>
    </xdr:from>
    <xdr:to>
      <xdr:col>7</xdr:col>
      <xdr:colOff>895350</xdr:colOff>
      <xdr:row>2</xdr:row>
      <xdr:rowOff>114300</xdr:rowOff>
    </xdr:to>
    <xdr:sp macro="" textlink="">
      <xdr:nvSpPr>
        <xdr:cNvPr id="1026" name="WordArt 2"/>
        <xdr:cNvSpPr>
          <a:spLocks noChangeArrowheads="1" noChangeShapeType="1" noTextEdit="1"/>
        </xdr:cNvSpPr>
      </xdr:nvSpPr>
      <xdr:spPr bwMode="auto">
        <a:xfrm>
          <a:off x="1752600" y="95250"/>
          <a:ext cx="6515100" cy="4572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en-US" sz="3600" b="1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solidFill>
                <a:sysClr val="windowText" lastClr="000000"/>
              </a:soli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GothicE"/>
            </a:rPr>
            <a:t>INFO</a:t>
          </a:r>
          <a:r>
            <a:rPr lang="en-US" sz="3600" b="1" kern="10" spc="0" baseline="0">
              <a:ln w="12700">
                <a:solidFill>
                  <a:srgbClr val="EAEAEA"/>
                </a:solidFill>
                <a:round/>
                <a:headEnd/>
                <a:tailEnd/>
              </a:ln>
              <a:solidFill>
                <a:sysClr val="windowText" lastClr="000000"/>
              </a:soli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GothicE"/>
            </a:rPr>
            <a:t> GRAFIK</a:t>
          </a:r>
          <a:endParaRPr lang="en-US" sz="3600" b="1" kern="10" spc="0">
            <a:ln w="12700">
              <a:solidFill>
                <a:srgbClr val="EAEAEA"/>
              </a:solidFill>
              <a:round/>
              <a:headEnd/>
              <a:tailEnd/>
            </a:ln>
            <a:solidFill>
              <a:sysClr val="windowText" lastClr="000000"/>
            </a:solidFill>
            <a:effectLst>
              <a:outerShdw dist="35921" dir="2700000" sy="50000" kx="2115830" algn="bl" rotWithShape="0">
                <a:srgbClr val="C0C0C0">
                  <a:alpha val="80000"/>
                </a:srgbClr>
              </a:outerShdw>
            </a:effectLst>
            <a:latin typeface="GothicE"/>
          </a:endParaRPr>
        </a:p>
      </xdr:txBody>
    </xdr:sp>
    <xdr:clientData/>
  </xdr:twoCellAnchor>
  <xdr:twoCellAnchor>
    <xdr:from>
      <xdr:col>1</xdr:col>
      <xdr:colOff>1466849</xdr:colOff>
      <xdr:row>2</xdr:row>
      <xdr:rowOff>247649</xdr:rowOff>
    </xdr:from>
    <xdr:to>
      <xdr:col>7</xdr:col>
      <xdr:colOff>895349</xdr:colOff>
      <xdr:row>4</xdr:row>
      <xdr:rowOff>28575</xdr:rowOff>
    </xdr:to>
    <xdr:sp macro="" textlink="">
      <xdr:nvSpPr>
        <xdr:cNvPr id="1027" name="WordArt 3"/>
        <xdr:cNvSpPr>
          <a:spLocks noChangeArrowheads="1" noChangeShapeType="1" noTextEdit="1"/>
        </xdr:cNvSpPr>
      </xdr:nvSpPr>
      <xdr:spPr bwMode="auto">
        <a:xfrm>
          <a:off x="1762124" y="685799"/>
          <a:ext cx="6505575" cy="276226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rtl="0"/>
          <a:r>
            <a:rPr lang="en-US" sz="1100">
              <a:effectLst>
                <a:outerShdw dist="35941" dir="2700000" sy="50000" kx="2115830" algn="bl" rotWithShape="0">
                  <a:srgbClr val="C0C0C0">
                    <a:alpha val="80000"/>
                  </a:srgbClr>
                </a:outerShdw>
              </a:effectLst>
              <a:latin typeface="+mn-lt"/>
              <a:ea typeface="+mn-ea"/>
              <a:cs typeface="+mn-cs"/>
            </a:rPr>
            <a:t>ANGGARAN</a:t>
          </a:r>
          <a:r>
            <a:rPr lang="en-US" sz="1100" baseline="0">
              <a:effectLst>
                <a:outerShdw dist="35941" dir="2700000" sy="50000" kx="2115830" algn="bl" rotWithShape="0">
                  <a:srgbClr val="C0C0C0">
                    <a:alpha val="80000"/>
                  </a:srgbClr>
                </a:outerShdw>
              </a:effectLst>
              <a:latin typeface="+mn-lt"/>
              <a:ea typeface="+mn-ea"/>
              <a:cs typeface="+mn-cs"/>
            </a:rPr>
            <a:t> PENDAPATAN DAN BELANJA DESA</a:t>
          </a:r>
          <a:endParaRPr lang="en-US" sz="3600">
            <a:effectLst/>
          </a:endParaRPr>
        </a:p>
      </xdr:txBody>
    </xdr:sp>
    <xdr:clientData/>
  </xdr:twoCellAnchor>
  <xdr:twoCellAnchor>
    <xdr:from>
      <xdr:col>1</xdr:col>
      <xdr:colOff>2047875</xdr:colOff>
      <xdr:row>4</xdr:row>
      <xdr:rowOff>228600</xdr:rowOff>
    </xdr:from>
    <xdr:to>
      <xdr:col>7</xdr:col>
      <xdr:colOff>533400</xdr:colOff>
      <xdr:row>5</xdr:row>
      <xdr:rowOff>190499</xdr:rowOff>
    </xdr:to>
    <xdr:sp macro="" textlink="">
      <xdr:nvSpPr>
        <xdr:cNvPr id="8" name="WordArt 3"/>
        <xdr:cNvSpPr>
          <a:spLocks noChangeArrowheads="1" noChangeShapeType="1" noTextEdit="1"/>
        </xdr:cNvSpPr>
      </xdr:nvSpPr>
      <xdr:spPr bwMode="auto">
        <a:xfrm>
          <a:off x="2343150" y="1162050"/>
          <a:ext cx="5562600" cy="276224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rtl="0"/>
          <a:r>
            <a:rPr lang="en-US" sz="1100" b="1">
              <a:effectLst>
                <a:outerShdw dist="35941" dir="2700000" sy="50000" kx="2115830" algn="bl" rotWithShape="0">
                  <a:srgbClr val="C0C0C0">
                    <a:alpha val="80000"/>
                  </a:srgbClr>
                </a:outerShdw>
              </a:effectLst>
              <a:latin typeface="+mn-lt"/>
              <a:ea typeface="+mn-ea"/>
              <a:cs typeface="+mn-cs"/>
            </a:rPr>
            <a:t>DESA</a:t>
          </a:r>
          <a:r>
            <a:rPr lang="en-US" sz="1100" b="1" baseline="0">
              <a:effectLst>
                <a:outerShdw dist="35941" dir="2700000" sy="50000" kx="2115830" algn="bl" rotWithShape="0">
                  <a:srgbClr val="C0C0C0">
                    <a:alpha val="80000"/>
                  </a:srgbClr>
                </a:outerShdw>
              </a:effectLst>
              <a:latin typeface="+mn-lt"/>
              <a:ea typeface="+mn-ea"/>
              <a:cs typeface="+mn-cs"/>
            </a:rPr>
            <a:t> SAMPALAN TENGAH TAHUN ANGGARAN 2019</a:t>
          </a:r>
          <a:endParaRPr lang="en-US" sz="3600" b="1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zoomScaleNormal="100" workbookViewId="0">
      <selection activeCell="I47" sqref="I47"/>
    </sheetView>
  </sheetViews>
  <sheetFormatPr defaultRowHeight="15" x14ac:dyDescent="0.25"/>
  <cols>
    <col min="1" max="1" width="4.42578125" customWidth="1"/>
    <col min="2" max="2" width="31" customWidth="1"/>
    <col min="3" max="3" width="19.140625" customWidth="1"/>
    <col min="4" max="4" width="14.28515625" customWidth="1"/>
    <col min="5" max="5" width="16.85546875" customWidth="1"/>
    <col min="6" max="6" width="15.140625" customWidth="1"/>
    <col min="7" max="7" width="15.28515625" customWidth="1"/>
    <col min="8" max="8" width="13.85546875" customWidth="1"/>
    <col min="9" max="9" width="16.85546875" customWidth="1"/>
  </cols>
  <sheetData>
    <row r="1" spans="1:8" x14ac:dyDescent="0.25">
      <c r="A1" s="4"/>
    </row>
    <row r="2" spans="1:8" ht="19.5" customHeight="1" x14ac:dyDescent="0.25">
      <c r="A2" s="48"/>
      <c r="B2" s="49"/>
      <c r="C2" s="49"/>
      <c r="D2" s="49"/>
      <c r="E2" s="49"/>
      <c r="F2" s="49"/>
      <c r="G2" s="49"/>
      <c r="H2" s="49"/>
    </row>
    <row r="3" spans="1:8" ht="19.5" customHeight="1" x14ac:dyDescent="0.25">
      <c r="A3" s="48"/>
      <c r="B3" s="50"/>
      <c r="C3" s="50"/>
      <c r="D3" s="50"/>
      <c r="E3" s="50"/>
      <c r="F3" s="50"/>
      <c r="G3" s="50"/>
      <c r="H3" s="50"/>
    </row>
    <row r="4" spans="1:8" ht="19.5" customHeight="1" x14ac:dyDescent="0.25">
      <c r="A4" s="48"/>
      <c r="B4" s="51"/>
      <c r="C4" s="51"/>
      <c r="D4" s="51"/>
      <c r="E4" s="51"/>
      <c r="F4" s="51"/>
      <c r="G4" s="51"/>
      <c r="H4" s="51"/>
    </row>
    <row r="5" spans="1:8" ht="24.75" customHeight="1" x14ac:dyDescent="0.25">
      <c r="A5" s="48"/>
      <c r="B5" s="52"/>
      <c r="C5" s="52"/>
      <c r="D5" s="52"/>
      <c r="E5" s="52"/>
      <c r="F5" s="52"/>
      <c r="G5" s="52"/>
      <c r="H5" s="52"/>
    </row>
    <row r="6" spans="1:8" ht="24.75" customHeight="1" thickBot="1" x14ac:dyDescent="0.3">
      <c r="A6" s="7"/>
      <c r="B6" s="8"/>
      <c r="C6" s="8"/>
      <c r="D6" s="8"/>
      <c r="E6" s="8"/>
      <c r="F6" s="8"/>
      <c r="G6" s="8"/>
      <c r="H6" s="8"/>
    </row>
    <row r="7" spans="1:8" ht="24.75" customHeight="1" thickTop="1" x14ac:dyDescent="0.25">
      <c r="A7" s="6"/>
      <c r="B7" s="9"/>
      <c r="C7" s="9"/>
      <c r="D7" s="9"/>
      <c r="E7" s="9"/>
      <c r="F7" s="9"/>
      <c r="G7" s="9"/>
      <c r="H7" s="9"/>
    </row>
    <row r="8" spans="1:8" ht="15.75" thickBot="1" x14ac:dyDescent="0.3">
      <c r="A8" s="5"/>
    </row>
    <row r="9" spans="1:8" ht="33.75" customHeight="1" thickBot="1" x14ac:dyDescent="0.3">
      <c r="A9" s="36" t="s">
        <v>15</v>
      </c>
      <c r="B9" s="37"/>
      <c r="C9" s="37"/>
      <c r="D9" s="38"/>
      <c r="E9" s="62" t="s">
        <v>5</v>
      </c>
      <c r="F9" s="38"/>
      <c r="G9" s="62" t="s">
        <v>6</v>
      </c>
      <c r="H9" s="63"/>
    </row>
    <row r="10" spans="1:8" s="12" customFormat="1" ht="25.5" customHeight="1" thickTop="1" x14ac:dyDescent="0.3">
      <c r="A10" s="30">
        <v>1</v>
      </c>
      <c r="B10" s="33" t="s">
        <v>12</v>
      </c>
      <c r="C10" s="44">
        <v>5800000</v>
      </c>
      <c r="D10" s="45"/>
      <c r="E10" s="44">
        <v>15847441.35</v>
      </c>
      <c r="F10" s="45"/>
      <c r="G10" s="44">
        <f>E10+C10</f>
        <v>21647441.350000001</v>
      </c>
      <c r="H10" s="64"/>
    </row>
    <row r="11" spans="1:8" s="12" customFormat="1" ht="25.5" customHeight="1" x14ac:dyDescent="0.3">
      <c r="A11" s="31">
        <v>2</v>
      </c>
      <c r="B11" s="34" t="s">
        <v>13</v>
      </c>
      <c r="C11" s="46">
        <v>986605291</v>
      </c>
      <c r="D11" s="47"/>
      <c r="E11" s="46">
        <v>86512456.290000007</v>
      </c>
      <c r="F11" s="47"/>
      <c r="G11" s="46">
        <f>E11+C11</f>
        <v>1073117747.29</v>
      </c>
      <c r="H11" s="65"/>
    </row>
    <row r="12" spans="1:8" s="12" customFormat="1" ht="25.5" customHeight="1" x14ac:dyDescent="0.3">
      <c r="A12" s="31">
        <v>3</v>
      </c>
      <c r="B12" s="34" t="s">
        <v>14</v>
      </c>
      <c r="C12" s="46">
        <v>784639000</v>
      </c>
      <c r="D12" s="47"/>
      <c r="E12" s="46">
        <v>66872330.450000003</v>
      </c>
      <c r="F12" s="47"/>
      <c r="G12" s="46">
        <f>E12+C12</f>
        <v>851511330.45000005</v>
      </c>
      <c r="H12" s="65"/>
    </row>
    <row r="13" spans="1:8" s="12" customFormat="1" ht="25.5" customHeight="1" x14ac:dyDescent="0.3">
      <c r="A13" s="31">
        <v>4</v>
      </c>
      <c r="B13" s="34" t="s">
        <v>4</v>
      </c>
      <c r="C13" s="46">
        <v>79335166</v>
      </c>
      <c r="D13" s="47"/>
      <c r="E13" s="46">
        <v>26874843</v>
      </c>
      <c r="F13" s="47"/>
      <c r="G13" s="46">
        <f>E13+C13</f>
        <v>106210009</v>
      </c>
      <c r="H13" s="65"/>
    </row>
    <row r="14" spans="1:8" s="12" customFormat="1" ht="25.5" customHeight="1" x14ac:dyDescent="0.3">
      <c r="A14" s="31">
        <v>5</v>
      </c>
      <c r="B14" s="34" t="s">
        <v>3</v>
      </c>
      <c r="C14" s="46">
        <v>36971757</v>
      </c>
      <c r="D14" s="47"/>
      <c r="E14" s="46">
        <v>8707730</v>
      </c>
      <c r="F14" s="47"/>
      <c r="G14" s="46">
        <f>E14+C14</f>
        <v>45679487</v>
      </c>
      <c r="H14" s="65"/>
    </row>
    <row r="15" spans="1:8" s="12" customFormat="1" ht="25.5" customHeight="1" thickBot="1" x14ac:dyDescent="0.35">
      <c r="A15" s="32">
        <v>6</v>
      </c>
      <c r="B15" s="35" t="s">
        <v>16</v>
      </c>
      <c r="C15" s="42">
        <v>4710000</v>
      </c>
      <c r="D15" s="43"/>
      <c r="E15" s="67">
        <v>0</v>
      </c>
      <c r="F15" s="66"/>
      <c r="G15" s="67">
        <f>E15+C15</f>
        <v>4710000</v>
      </c>
      <c r="H15" s="68"/>
    </row>
    <row r="16" spans="1:8" ht="27" customHeight="1" thickBot="1" x14ac:dyDescent="0.35">
      <c r="A16" s="69" t="s">
        <v>6</v>
      </c>
      <c r="B16" s="70"/>
      <c r="C16" s="71">
        <f>SUM(C10:D15)</f>
        <v>1898061214</v>
      </c>
      <c r="D16" s="72"/>
      <c r="E16" s="39">
        <f>SUM(E10:F15)</f>
        <v>204814801.09</v>
      </c>
      <c r="F16" s="40"/>
      <c r="G16" s="39">
        <f>SUM(G10:H15)</f>
        <v>2102876015.0899999</v>
      </c>
      <c r="H16" s="41"/>
    </row>
    <row r="17" spans="1:8" x14ac:dyDescent="0.25">
      <c r="A17" s="3"/>
    </row>
    <row r="18" spans="1:8" ht="15.75" thickBot="1" x14ac:dyDescent="0.3">
      <c r="A18" s="3"/>
    </row>
    <row r="19" spans="1:8" x14ac:dyDescent="0.25">
      <c r="A19" s="55" t="s">
        <v>7</v>
      </c>
      <c r="B19" s="53"/>
      <c r="C19" s="53" t="s">
        <v>10</v>
      </c>
      <c r="D19" s="57" t="s">
        <v>11</v>
      </c>
      <c r="E19" s="58"/>
      <c r="F19" s="58"/>
      <c r="G19" s="58"/>
      <c r="H19" s="59"/>
    </row>
    <row r="20" spans="1:8" ht="15.75" thickBot="1" x14ac:dyDescent="0.3">
      <c r="A20" s="56"/>
      <c r="B20" s="54"/>
      <c r="C20" s="54"/>
      <c r="D20" s="1" t="s">
        <v>0</v>
      </c>
      <c r="E20" s="1" t="s">
        <v>1</v>
      </c>
      <c r="F20" s="1" t="s">
        <v>2</v>
      </c>
      <c r="G20" s="1" t="s">
        <v>22</v>
      </c>
      <c r="H20" s="2" t="s">
        <v>17</v>
      </c>
    </row>
    <row r="21" spans="1:8" ht="30.75" customHeight="1" thickTop="1" x14ac:dyDescent="0.25">
      <c r="A21" s="73">
        <v>1</v>
      </c>
      <c r="B21" s="74" t="s">
        <v>18</v>
      </c>
      <c r="C21" s="75">
        <v>686769429.28999996</v>
      </c>
      <c r="D21" s="76">
        <v>1080000</v>
      </c>
      <c r="E21" s="76">
        <f>63600000+380200000+27552000+64477875+20400000+29300000+14412567.29+42252000+12230000</f>
        <v>654424442.28999996</v>
      </c>
      <c r="F21" s="75"/>
      <c r="G21" s="76">
        <f>6119987+4695000+5350000+1830000+9555000</f>
        <v>27549987</v>
      </c>
      <c r="H21" s="77">
        <f>375000+2092000+1248000+500000+450000+45000</f>
        <v>4710000</v>
      </c>
    </row>
    <row r="22" spans="1:8" ht="24" customHeight="1" x14ac:dyDescent="0.25">
      <c r="A22" s="13">
        <v>2</v>
      </c>
      <c r="B22" s="14" t="s">
        <v>19</v>
      </c>
      <c r="C22" s="15">
        <v>1032992235.45</v>
      </c>
      <c r="D22" s="16">
        <v>0</v>
      </c>
      <c r="E22" s="16">
        <f>3500000+16200000+250060905+1730000</f>
        <v>271490905</v>
      </c>
      <c r="F22" s="16">
        <v>751511330.45000005</v>
      </c>
      <c r="G22" s="16">
        <f>3750000+4660000+1080000</f>
        <v>9490000</v>
      </c>
      <c r="H22" s="17">
        <v>0</v>
      </c>
    </row>
    <row r="23" spans="1:8" ht="24" customHeight="1" x14ac:dyDescent="0.25">
      <c r="A23" s="78">
        <v>3</v>
      </c>
      <c r="B23" s="79" t="s">
        <v>20</v>
      </c>
      <c r="C23" s="80">
        <v>189043400</v>
      </c>
      <c r="D23" s="81">
        <f>10550000</f>
        <v>10550000</v>
      </c>
      <c r="E23" s="81">
        <f>5785000+20670000+11330000+23308000+34447400+15890000</f>
        <v>111430400</v>
      </c>
      <c r="F23" s="81">
        <v>0</v>
      </c>
      <c r="G23" s="81">
        <v>66613000</v>
      </c>
      <c r="H23" s="82">
        <v>0</v>
      </c>
    </row>
    <row r="24" spans="1:8" ht="24" customHeight="1" x14ac:dyDescent="0.25">
      <c r="A24" s="18">
        <v>4</v>
      </c>
      <c r="B24" s="19" t="s">
        <v>8</v>
      </c>
      <c r="C24" s="20">
        <v>85298950.349999994</v>
      </c>
      <c r="D24" s="21">
        <f>10017441.35</f>
        <v>10017441.35</v>
      </c>
      <c r="E24" s="21">
        <f>9000000+9000000+9000000</f>
        <v>27000000</v>
      </c>
      <c r="F24" s="21">
        <v>0</v>
      </c>
      <c r="G24" s="21">
        <f>9048000+3847500+14957009+2982000+17402000</f>
        <v>48236509</v>
      </c>
      <c r="H24" s="22">
        <v>0</v>
      </c>
    </row>
    <row r="25" spans="1:8" ht="33.75" customHeight="1" x14ac:dyDescent="0.25">
      <c r="A25" s="83"/>
      <c r="B25" s="84" t="s">
        <v>21</v>
      </c>
      <c r="C25" s="85">
        <v>8772000</v>
      </c>
      <c r="D25" s="86">
        <v>0</v>
      </c>
      <c r="E25" s="86">
        <v>8772000</v>
      </c>
      <c r="F25" s="86">
        <v>0</v>
      </c>
      <c r="G25" s="86">
        <v>0</v>
      </c>
      <c r="H25" s="87">
        <v>0</v>
      </c>
    </row>
    <row r="26" spans="1:8" ht="24" customHeight="1" x14ac:dyDescent="0.25">
      <c r="A26" s="23">
        <v>5</v>
      </c>
      <c r="B26" s="24" t="s">
        <v>9</v>
      </c>
      <c r="C26" s="25">
        <v>100000000</v>
      </c>
      <c r="D26" s="26">
        <v>0</v>
      </c>
      <c r="E26" s="26">
        <v>0</v>
      </c>
      <c r="F26" s="26">
        <v>100000000</v>
      </c>
      <c r="G26" s="26">
        <v>0</v>
      </c>
      <c r="H26" s="27">
        <v>0</v>
      </c>
    </row>
    <row r="27" spans="1:8" ht="27" customHeight="1" thickBot="1" x14ac:dyDescent="0.3">
      <c r="A27" s="60" t="s">
        <v>6</v>
      </c>
      <c r="B27" s="61"/>
      <c r="C27" s="28">
        <f>SUM(C21:C26)</f>
        <v>2102876015.0899999</v>
      </c>
      <c r="D27" s="28">
        <f>SUM(D21:D26)</f>
        <v>21647441.350000001</v>
      </c>
      <c r="E27" s="28">
        <f>SUM(E21:E26)</f>
        <v>1073117747.29</v>
      </c>
      <c r="F27" s="28">
        <f>SUM(F21:F26)</f>
        <v>851511330.45000005</v>
      </c>
      <c r="G27" s="28">
        <f>SUM(G21:G26)</f>
        <v>151889496</v>
      </c>
      <c r="H27" s="29">
        <f>SUM(H21:H26)</f>
        <v>4710000</v>
      </c>
    </row>
    <row r="28" spans="1:8" ht="27" customHeight="1" x14ac:dyDescent="0.25">
      <c r="A28" s="10"/>
      <c r="B28" s="10"/>
      <c r="C28" s="11"/>
      <c r="D28" s="11"/>
      <c r="E28" s="11"/>
      <c r="F28" s="11"/>
      <c r="G28" s="11"/>
      <c r="H28" s="11"/>
    </row>
    <row r="29" spans="1:8" x14ac:dyDescent="0.25">
      <c r="A29" s="3"/>
    </row>
  </sheetData>
  <mergeCells count="34">
    <mergeCell ref="C19:C20"/>
    <mergeCell ref="A19:B20"/>
    <mergeCell ref="D19:H19"/>
    <mergeCell ref="A27:B27"/>
    <mergeCell ref="G9:H9"/>
    <mergeCell ref="G10:H10"/>
    <mergeCell ref="G11:H11"/>
    <mergeCell ref="G12:H12"/>
    <mergeCell ref="G13:H13"/>
    <mergeCell ref="G14:H14"/>
    <mergeCell ref="E9:F9"/>
    <mergeCell ref="E10:F10"/>
    <mergeCell ref="E11:F11"/>
    <mergeCell ref="E12:F12"/>
    <mergeCell ref="E13:F13"/>
    <mergeCell ref="G15:H15"/>
    <mergeCell ref="A2:A5"/>
    <mergeCell ref="B2:H2"/>
    <mergeCell ref="B3:H3"/>
    <mergeCell ref="B4:H4"/>
    <mergeCell ref="B5:H5"/>
    <mergeCell ref="A9:D9"/>
    <mergeCell ref="A16:B16"/>
    <mergeCell ref="C16:D16"/>
    <mergeCell ref="E16:F16"/>
    <mergeCell ref="G16:H16"/>
    <mergeCell ref="E14:F14"/>
    <mergeCell ref="C10:D10"/>
    <mergeCell ref="C11:D11"/>
    <mergeCell ref="C12:D12"/>
    <mergeCell ref="C13:D13"/>
    <mergeCell ref="C14:D14"/>
    <mergeCell ref="E15:F15"/>
    <mergeCell ref="C15:D15"/>
  </mergeCells>
  <pageMargins left="0.2" right="0.2" top="0.75" bottom="1.5" header="0.3" footer="0.3"/>
  <pageSetup paperSize="5" scale="80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Sampalan Tengah</dc:creator>
  <cp:lastModifiedBy>Sampalan Tengah</cp:lastModifiedBy>
  <cp:lastPrinted>2019-04-22T17:22:39Z</cp:lastPrinted>
  <dcterms:created xsi:type="dcterms:W3CDTF">2017-05-01T15:52:35Z</dcterms:created>
  <dcterms:modified xsi:type="dcterms:W3CDTF">2019-04-22T17:40:37Z</dcterms:modified>
</cp:coreProperties>
</file>